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<sst xmlns="http://schemas.openxmlformats.org/spreadsheetml/2006/main" count="385" uniqueCount="251">
  <si>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</si>
  <si>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</si>
  <si>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</si>
  <si>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</si>
  <si>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</si>
  <si>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</si>
  <si>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</si>
  <si>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</si>
  <si>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</si>
  <si>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</si>
  <si>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</si>
  <si>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</si>
  <si>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</si>
  <si>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</si>
  <si>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</si>
  <si>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</si>
  <si>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</si>
  <si>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</si>
  <si>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</si>
  <si>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</si>
  <si>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</si>
  <si>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</si>
  <si>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</si>
  <si>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</si>
  <si>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</si>
  <si>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</si>
  <si>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</si>
  <si>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</si>
  <si>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</si>
  <si>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</si>
  <si>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</si>
  <si>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</si>
  <si>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</si>
  <si>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</si>
  <si>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</si>
  <si>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</si>
  <si>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</si>
  <si>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</si>
  <si>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</si>
  <si>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</si>
  <si>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</si>
  <si>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</si>
  <si>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</si>
  <si>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</si>
  <si>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</si>
  <si>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</si>
  <si>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</si>
  <si>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</si>
  <si>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</si>
  <si>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</si>
  <si>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</si>
  <si>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</si>
  <si>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</si>
  <si>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</si>
  <si>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</si>
  <si>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</si>
  <si>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</si>
  <si>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</si>
  <si>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</si>
  <si>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</si>
  <si>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</si>
  <si>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</si>
  <si>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</si>
  <si>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</si>
  <si>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</si>
  <si>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</si>
  <si>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</si>
  <si>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</si>
  <si>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</si>
  <si>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</si>
  <si>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</si>
  <si>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</si>
  <si>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</si>
  <si>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</si>
  <si>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</si>
  <si>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</si>
  <si>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</si>
  <si>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</si>
  <si>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</si>
  <si>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</si>
  <si>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</si>
  <si>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</si>
  <si>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</si>
  <si>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</si>
  <si>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</si>
  <si>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</si>
  <si>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</si>
  <si>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</si>
  <si>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</si>
  <si>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</si>
  <si>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</si>
  <si>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</si>
  <si>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</si>
  <si>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</si>
  <si>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</si>
  <si>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</si>
  <si>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</si>
  <si>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</si>
  <si>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</si>
  <si>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</si>
  <si>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</si>
  <si>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</si>
  <si>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</si>
  <si>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</si>
  <si>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</si>
  <si>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</si>
  <si>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</si>
  <si>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</si>
  <si>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</si>
  <si>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</si>
  <si>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</si>
  <si>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</si>
  <si>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</si>
  <si>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</si>
  <si>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</si>
  <si>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</si>
  <si>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</si>
  <si>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</si>
  <si>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</si>
  <si>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</si>
  <si>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</si>
  <si>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</si>
  <si>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</si>
  <si>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</si>
  <si>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</si>
  <si>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</si>
  <si>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</si>
  <si>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</si>
  <si>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</si>
  <si>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</si>
  <si>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</si>
  <si>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</si>
  <si>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</si>
  <si>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</si>
  <si>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</si>
  <si>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</si>
  <si>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</si>
  <si>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</si>
  <si>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</si>
  <si>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</si>
  <si>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</si>
  <si>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</si>
  <si>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</si>
  <si>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</si>
  <si>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</si>
  <si>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</si>
  <si>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</si>
  <si>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</si>
  <si>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</si>
  <si>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</si>
  <si>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</si>
  <si>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</si>
  <si>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</si>
  <si>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</si>
  <si>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</si>
  <si>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</si>
  <si>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</si>
  <si>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</si>
  <si>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</si>
  <si>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</si>
  <si>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</si>
  <si>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</si>
  <si>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</si>
  <si>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</si>
  <si>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</si>
  <si>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</si>
  <si>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</si>
  <si>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</si>
  <si>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</si>
  <si>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</si>
  <si>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</si>
  <si>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</si>
  <si>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</si>
  <si>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</si>
  <si>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</si>
  <si>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</si>
  <si>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</si>
  <si>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</si>
  <si>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</si>
  <si>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</si>
  <si>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</si>
  <si>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</si>
  <si>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</si>
  <si>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</si>
  <si>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</si>
  <si>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</si>
  <si>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</si>
  <si>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</si>
  <si>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</si>
  <si>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</si>
  <si>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</si>
  <si>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</si>
  <si>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</si>
  <si>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</si>
  <si>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</si>
  <si>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</si>
  <si>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</si>
  <si>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</si>
  <si>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</si>
  <si>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</si>
  <si>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</si>
  <si>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</si>
  <si>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</si>
  <si>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</si>
  <si>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</si>
  <si>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</si>
  <si>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</si>
  <si>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</si>
  <si>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</si>
  <si>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</si>
  <si>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</si>
  <si>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</si>
  <si>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</si>
  <si>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</si>
  <si>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</si>
  <si>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</si>
  <si>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</si>
  <si>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</si>
  <si>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</si>
  <si>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</si>
  <si>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</si>
  <si>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</si>
  <si>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</si>
  <si>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</si>
  <si>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</si>
  <si>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</si>
  <si>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</si>
  <si>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</si>
  <si>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</si>
  <si>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</si>
  <si>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</si>
  <si>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</si>
  <si>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</si>
  <si>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</si>
  <si>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</si>
  <si>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</si>
  <si>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</si>
  <si>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</si>
  <si>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</si>
  <si>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</si>
  <si>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</si>
  <si>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</si>
  <si>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</si>
  <si>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</si>
  <si>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</si>
  <si>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</si>
  <si>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</si>
  <si>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Vùng III
(TP Kon Tum,
H.Đăk Hà)</t>
  </si>
  <si>
    <t>Vùng IV
(Huyện còn lại)</t>
  </si>
  <si>
    <t>&amp; Văn bản số 1717/SXD-QLXD ngày 12/10/2021 của Sở Xây dựng tỉnh Kon Tum</t>
  </si>
  <si>
    <t>(Theo TCBC số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</si>
</sst>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H145" sqref="H145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245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247</v>
      </c>
      <c r="I6" s="17" t="s">
        <v>248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151315.7894736842</v>
      </c>
      <c r="I9" s="51">
        <f t="shared" si="0"/>
        <v>148684.2105263158</v>
      </c>
      <c r="N9" s="52">
        <f>ROUND(IF($N$8=1,$G9,IF($N$8=2,$H9,IF($N$8=3,$I9,IF($N$8=4,$J9,IF($N$8=5,$K9,IF($N$8=6,$L9)))))),1)</f>
        <v>151315.8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178552.63157894736</v>
      </c>
      <c r="I10" s="51">
        <f t="shared" si="0"/>
        <v>175447.36842105264</v>
      </c>
      <c r="N10" s="52">
        <f aca="true" t="shared" si="1" ref="N10:N48">ROUND(IF($N$8=1,$G10,IF($N$8=2,$H10,IF($N$8=3,$I10,IF($N$8=4,$J10,IF($N$8=5,$K10,IF($N$8=6,$L10)))))),1)</f>
        <v>178552.6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194440.7894736842</v>
      </c>
      <c r="I11" s="51">
        <f t="shared" si="0"/>
        <v>191059.2105263158</v>
      </c>
      <c r="N11" s="52">
        <f t="shared" si="1"/>
        <v>194440.8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210328.94736842104</v>
      </c>
      <c r="I12" s="51">
        <f t="shared" si="0"/>
        <v>206671.05263157893</v>
      </c>
      <c r="N12" s="52">
        <f t="shared" si="1"/>
        <v>210328.9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230000</v>
      </c>
      <c r="I13" s="13">
        <v>226000</v>
      </c>
      <c r="J13" s="24"/>
      <c r="K13" s="24"/>
      <c r="L13" s="24"/>
      <c r="N13" s="52">
        <f t="shared" si="1"/>
        <v>230000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249671.05263157893</v>
      </c>
      <c r="I14" s="51">
        <f t="shared" si="0"/>
        <v>245328.94736842104</v>
      </c>
      <c r="N14" s="52">
        <f t="shared" si="1"/>
        <v>249671.1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271611.84210526315</v>
      </c>
      <c r="I15" s="51">
        <f t="shared" si="0"/>
        <v>266888.15789473685</v>
      </c>
      <c r="N15" s="52">
        <f t="shared" si="1"/>
        <v>271611.8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293552.63157894736</v>
      </c>
      <c r="I16" s="51">
        <f t="shared" si="0"/>
        <v>288447.36842105264</v>
      </c>
      <c r="N16" s="52">
        <f t="shared" si="1"/>
        <v>293552.6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348026.3157894737</v>
      </c>
      <c r="I17" s="51">
        <f t="shared" si="0"/>
        <v>341973.6842105263</v>
      </c>
      <c r="N17" s="52">
        <f t="shared" si="1"/>
        <v>348026.3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410065.7894736842</v>
      </c>
      <c r="I18" s="51">
        <f t="shared" si="0"/>
        <v>402934.2105263158</v>
      </c>
      <c r="N18" s="52">
        <f t="shared" si="1"/>
        <v>410065.8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154111.84210526315</v>
      </c>
      <c r="I19" s="51">
        <f t="shared" si="2"/>
        <v>151973.68421052632</v>
      </c>
      <c r="N19" s="52">
        <f t="shared" si="1"/>
        <v>154111.8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181851.97368421053</v>
      </c>
      <c r="I20" s="51">
        <f t="shared" si="2"/>
        <v>179328.94736842104</v>
      </c>
      <c r="N20" s="52">
        <f t="shared" si="1"/>
        <v>181852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198033.71710526315</v>
      </c>
      <c r="I21" s="51">
        <f t="shared" si="2"/>
        <v>195286.18421052632</v>
      </c>
      <c r="N21" s="52">
        <f t="shared" si="1"/>
        <v>198033.7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214215.4605263158</v>
      </c>
      <c r="I22" s="51">
        <f t="shared" si="2"/>
        <v>211243.42105263157</v>
      </c>
      <c r="N22" s="52">
        <f t="shared" si="1"/>
        <v>214215.5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234250</v>
      </c>
      <c r="I23" s="12">
        <v>231000</v>
      </c>
      <c r="J23" s="24"/>
      <c r="K23" s="24"/>
      <c r="L23" s="24"/>
      <c r="N23" s="52">
        <f t="shared" si="1"/>
        <v>234250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254284.5394736842</v>
      </c>
      <c r="I24" s="51">
        <f t="shared" si="3"/>
        <v>250756.57894736843</v>
      </c>
      <c r="N24" s="52">
        <f t="shared" si="1"/>
        <v>254284.5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276630.75657894736</v>
      </c>
      <c r="I25" s="51">
        <f t="shared" si="3"/>
        <v>272792.7631578947</v>
      </c>
      <c r="N25" s="52">
        <f t="shared" si="1"/>
        <v>276630.8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298976.9736842105</v>
      </c>
      <c r="I26" s="51">
        <f t="shared" si="3"/>
        <v>294828.94736842107</v>
      </c>
      <c r="N26" s="52">
        <f t="shared" si="1"/>
        <v>298977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354457.2368421053</v>
      </c>
      <c r="I27" s="51">
        <f t="shared" si="3"/>
        <v>349539.4736842105</v>
      </c>
      <c r="N27" s="52">
        <f t="shared" si="1"/>
        <v>354457.2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417643.09210526315</v>
      </c>
      <c r="I28" s="51">
        <f t="shared" si="3"/>
        <v>411848.6842105263</v>
      </c>
      <c r="N28" s="52">
        <f t="shared" si="1"/>
        <v>417643.1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155263.15789473685</v>
      </c>
      <c r="I29" s="51">
        <f t="shared" si="4"/>
        <v>153289.47368421053</v>
      </c>
      <c r="N29" s="52">
        <f t="shared" si="1"/>
        <v>155263.2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183210.52631578947</v>
      </c>
      <c r="I30" s="51">
        <f t="shared" si="4"/>
        <v>180881.57894736843</v>
      </c>
      <c r="N30" s="52">
        <f t="shared" si="1"/>
        <v>183210.5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199513.15789473683</v>
      </c>
      <c r="I31" s="51">
        <f t="shared" si="4"/>
        <v>196976.97368421053</v>
      </c>
      <c r="N31" s="52">
        <f t="shared" si="1"/>
        <v>199513.2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215815.7894736842</v>
      </c>
      <c r="I32" s="51">
        <f t="shared" si="4"/>
        <v>213072.36842105264</v>
      </c>
      <c r="N32" s="52">
        <f t="shared" si="1"/>
        <v>215815.8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236000</v>
      </c>
      <c r="I33" s="12">
        <v>233000</v>
      </c>
      <c r="J33" s="24"/>
      <c r="K33" s="24"/>
      <c r="L33" s="24"/>
      <c r="N33" s="52">
        <f t="shared" si="1"/>
        <v>236000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256184.2105263158</v>
      </c>
      <c r="I34" s="51">
        <f t="shared" si="5"/>
        <v>252927.63157894736</v>
      </c>
      <c r="N34" s="52">
        <f t="shared" si="1"/>
        <v>256184.2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278697.36842105264</v>
      </c>
      <c r="I35" s="51">
        <f t="shared" si="5"/>
        <v>275154.60526315786</v>
      </c>
      <c r="N35" s="52">
        <f t="shared" si="1"/>
        <v>278697.4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301210.5263157895</v>
      </c>
      <c r="I36" s="51">
        <f t="shared" si="5"/>
        <v>297381.5789473684</v>
      </c>
      <c r="N36" s="52">
        <f t="shared" si="1"/>
        <v>301210.5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357105.2631578947</v>
      </c>
      <c r="I37" s="51">
        <f t="shared" si="5"/>
        <v>352565.7894736842</v>
      </c>
      <c r="N37" s="52">
        <f t="shared" si="1"/>
        <v>357105.3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420763.15789473685</v>
      </c>
      <c r="I38" s="51">
        <f t="shared" si="5"/>
        <v>415414.4736842105</v>
      </c>
      <c r="N38" s="52">
        <f t="shared" si="1"/>
        <v>420763.2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156743.42105263157</v>
      </c>
      <c r="I39" s="51">
        <f t="shared" si="6"/>
        <v>154276.31578947368</v>
      </c>
      <c r="N39" s="52">
        <f t="shared" si="1"/>
        <v>156743.4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184957.23684210525</v>
      </c>
      <c r="I40" s="51">
        <f t="shared" si="6"/>
        <v>182046.05263157893</v>
      </c>
      <c r="N40" s="52">
        <f t="shared" si="1"/>
        <v>184957.2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201415.29605263157</v>
      </c>
      <c r="I41" s="51">
        <f t="shared" si="6"/>
        <v>198245.06578947368</v>
      </c>
      <c r="N41" s="52">
        <f t="shared" si="1"/>
        <v>201415.3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217873.3552631579</v>
      </c>
      <c r="I42" s="51">
        <f t="shared" si="6"/>
        <v>214444.07894736843</v>
      </c>
      <c r="N42" s="52">
        <f t="shared" si="1"/>
        <v>217873.4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238250</v>
      </c>
      <c r="I43" s="12">
        <v>234500</v>
      </c>
      <c r="J43" s="24"/>
      <c r="K43" s="24"/>
      <c r="L43" s="24"/>
      <c r="N43" s="52">
        <f t="shared" si="1"/>
        <v>238250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258626.6447368421</v>
      </c>
      <c r="I44" s="51">
        <f t="shared" si="7"/>
        <v>254555.92105263157</v>
      </c>
      <c r="N44" s="52">
        <f t="shared" si="1"/>
        <v>258626.6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281354.4407894737</v>
      </c>
      <c r="I45" s="51">
        <f t="shared" si="7"/>
        <v>276925.9868421053</v>
      </c>
      <c r="N45" s="52">
        <f t="shared" si="1"/>
        <v>281354.4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304082.2368421053</v>
      </c>
      <c r="I46" s="51">
        <f t="shared" si="7"/>
        <v>299296.05263157893</v>
      </c>
      <c r="N46" s="52">
        <f t="shared" si="1"/>
        <v>304082.2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360509.86842105264</v>
      </c>
      <c r="I47" s="51">
        <f t="shared" si="7"/>
        <v>354835.5263157895</v>
      </c>
      <c r="N47" s="52">
        <f t="shared" si="1"/>
        <v>360509.9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424774.6710526316</v>
      </c>
      <c r="I48" s="51">
        <f t="shared" si="7"/>
        <v>418088.81578947365</v>
      </c>
      <c r="N48" s="52">
        <f t="shared" si="1"/>
        <v>424774.7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201906.77966101695</v>
      </c>
      <c r="I49" s="51">
        <f>I$50*$F49/$F$50</f>
        <v>198728.81355932204</v>
      </c>
      <c r="N49" s="52">
        <f aca="true" t="shared" si="8" ref="N49:N95">ROUND(IF($N$8=1,$G49,IF($N$8=2,$H49,IF($N$8=3,$I49,IF($N$8=4,$J49,IF($N$8=5,$K49,IF($N$8=6,$L49)))))),1)</f>
        <v>201906.8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238250</v>
      </c>
      <c r="I50" s="12">
        <v>234500</v>
      </c>
      <c r="N50" s="52">
        <f t="shared" si="8"/>
        <v>238250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282669.4915254238</v>
      </c>
      <c r="I51" s="51">
        <f t="shared" si="9"/>
        <v>278220.33898305084</v>
      </c>
      <c r="N51" s="52">
        <f t="shared" si="8"/>
        <v>282669.5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333146.18644067796</v>
      </c>
      <c r="I52" s="51">
        <f t="shared" si="9"/>
        <v>327902.5423728814</v>
      </c>
      <c r="N52" s="52">
        <f t="shared" si="8"/>
        <v>333146.2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484615.3846153846</v>
      </c>
      <c r="I93" s="68">
        <f>I$94*$F93/$F$94</f>
        <v>460576.92307692306</v>
      </c>
      <c r="N93" s="52">
        <f t="shared" si="8"/>
        <v>484615.4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504000</v>
      </c>
      <c r="I94" s="13">
        <v>479000</v>
      </c>
      <c r="J94" s="22"/>
      <c r="K94" s="22"/>
      <c r="L94" s="22"/>
      <c r="N94" s="52">
        <f t="shared" si="8"/>
        <v>504000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523384.6153846154</v>
      </c>
      <c r="I95" s="68">
        <f>I$94*$F95/$F$94</f>
        <v>497423.07692307694</v>
      </c>
      <c r="N95" s="52">
        <f t="shared" si="8"/>
        <v>523384.6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365853.6585365854</v>
      </c>
      <c r="I104" s="68">
        <f>I$105*$F104/$F$105</f>
        <v>348292.6829268293</v>
      </c>
      <c r="N104" s="52">
        <f t="shared" si="20"/>
        <v>365853.7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375000</v>
      </c>
      <c r="I105" s="13">
        <v>357000</v>
      </c>
      <c r="J105" s="22"/>
      <c r="K105" s="22"/>
      <c r="L105" s="22"/>
      <c r="N105" s="52">
        <f t="shared" si="20"/>
        <v>375000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384146.34146341466</v>
      </c>
      <c r="I106" s="68">
        <f>I$105*$F106/$F$105</f>
        <v>365707.31707317074</v>
      </c>
      <c r="N106" s="52">
        <f t="shared" si="20"/>
        <v>384146.3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339512.1951219512</v>
      </c>
      <c r="I107" s="68">
        <f>I$108*$F107/$F$108</f>
        <v>322926.8292682927</v>
      </c>
      <c r="N107" s="52">
        <f t="shared" si="20"/>
        <v>339512.2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348000</v>
      </c>
      <c r="I108" s="13">
        <v>331000</v>
      </c>
      <c r="J108" s="22"/>
      <c r="K108" s="22"/>
      <c r="L108" s="22"/>
      <c r="N108" s="52">
        <f t="shared" si="20"/>
        <v>348000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356487.80487804883</v>
      </c>
      <c r="I109" s="68">
        <f>I$108*$F109/$F$108</f>
        <v>339073.17073170736</v>
      </c>
      <c r="N109" s="52">
        <f t="shared" si="20"/>
        <v>356487.8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102">
        <v>4</v>
      </c>
      <c r="C114" s="107" t="s">
        <v>242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102">
        <v>5</v>
      </c>
      <c r="C118" s="107" t="s">
        <v>243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306796.11650485435</v>
      </c>
      <c r="I118" s="89">
        <f>I$119*$F118/$F$119</f>
        <v>292233.00970873784</v>
      </c>
      <c r="N118" s="52">
        <f t="shared" si="20"/>
        <v>306796.1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316000</v>
      </c>
      <c r="I119" s="13">
        <v>301000</v>
      </c>
      <c r="J119" s="22"/>
      <c r="K119" s="22"/>
      <c r="L119" s="22"/>
      <c r="N119" s="52">
        <f t="shared" si="20"/>
        <v>316000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325203.8834951456</v>
      </c>
      <c r="I120" s="89">
        <f>I$119*$F120/$F$119</f>
        <v>309766.9902912621</v>
      </c>
      <c r="N120" s="52">
        <f t="shared" si="20"/>
        <v>325203.9</v>
      </c>
    </row>
    <row r="121" spans="1:14" ht="22.5" customHeight="1">
      <c r="A121" s="22" t="s">
        <v>238</v>
      </c>
      <c r="B121" s="102">
        <v>6</v>
      </c>
      <c r="C121" s="107" t="s">
        <v>244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485454.5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534000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601963.6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674781.8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501408.5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534000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566591.5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501408.5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534000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566591.5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250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246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</v>
      </c>
      <c r="G143" s="55">
        <v>1.05</v>
      </c>
      <c r="H143" s="57">
        <f>F143*G143</f>
        <v>1957.2</v>
      </c>
      <c r="K143" s="73"/>
      <c r="L143" s="73"/>
      <c r="N143" s="76">
        <f>ROUND(F143,1)</f>
        <v>1864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15936</v>
      </c>
      <c r="G144" s="56">
        <v>0</v>
      </c>
      <c r="H144" s="77">
        <f>F144*G144</f>
        <v>0</v>
      </c>
      <c r="K144" s="73"/>
      <c r="L144" s="73"/>
      <c r="N144" s="76">
        <f>ROUND(F144,1)</f>
        <v>15936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250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</v>
      </c>
      <c r="G153" s="55">
        <v>1.05</v>
      </c>
      <c r="H153" s="57">
        <f>F153*G153</f>
        <v>1957.2</v>
      </c>
      <c r="K153" s="73"/>
      <c r="L153" s="73"/>
      <c r="N153" s="76">
        <f>ROUND(F153,1)</f>
        <v>1864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15936</v>
      </c>
      <c r="G154" s="56">
        <v>0</v>
      </c>
      <c r="H154" s="77">
        <f>F154*G154</f>
        <v>0</v>
      </c>
      <c r="K154" s="73"/>
      <c r="L154" s="73"/>
      <c r="N154" s="76">
        <f>ROUND(F154,1)</f>
        <v>15936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2021-11-09T03:27:03Z</dcterms:modified>
  <cp:category/>
  <cp:version/>
  <cp:contentType/>
  <cp:contentStatus/>
</cp:coreProperties>
</file>